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АБОТА\2024\декабрь\4 декабря\ЗАКОН\Респ. бюджет на 2024 год (тек. ред. на 11.12.24г)(17)\"/>
    </mc:Choice>
  </mc:AlternateContent>
  <bookViews>
    <workbookView xWindow="0" yWindow="0" windowWidth="28800" windowHeight="12336"/>
  </bookViews>
  <sheets>
    <sheet name="приложение 2.8 (1492)"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1" l="1"/>
  <c r="C22" i="1"/>
  <c r="C26" i="1"/>
  <c r="C27" i="1"/>
  <c r="C28" i="1"/>
  <c r="C29" i="1"/>
  <c r="C30" i="1"/>
  <c r="C32" i="1"/>
  <c r="C36" i="1"/>
  <c r="C37" i="1"/>
  <c r="C38" i="1"/>
  <c r="C39" i="1"/>
  <c r="C40" i="1"/>
  <c r="C41" i="1"/>
  <c r="C18" i="1"/>
  <c r="C20" i="1" l="1"/>
  <c r="C17" i="1" l="1"/>
  <c r="C42" i="1" l="1"/>
</calcChain>
</file>

<file path=xl/sharedStrings.xml><?xml version="1.0" encoding="utf-8"?>
<sst xmlns="http://schemas.openxmlformats.org/spreadsheetml/2006/main" count="65" uniqueCount="63">
  <si>
    <t>№ п/п</t>
  </si>
  <si>
    <t>Наименование</t>
  </si>
  <si>
    <t>Министерство здравоохранения Приднестровской Молдавской Республики</t>
  </si>
  <si>
    <t xml:space="preserve">Министерство обороны Приднестровской Молдавской Республики </t>
  </si>
  <si>
    <t>Государственная служба исполнения наказаний Министерства юстиции Приднестровской Молдавской Республики</t>
  </si>
  <si>
    <t>Министерство просвещения Приднестровской Молдавской Республики</t>
  </si>
  <si>
    <t>Государственная администрация г. Бендеры</t>
  </si>
  <si>
    <t>Государственная администрация Рыбницкого района и г. Рыбницы</t>
  </si>
  <si>
    <t>Государственная администрация Каменского района и г. Каменки</t>
  </si>
  <si>
    <t>Государственная администрация Григориопольского района и                                                                  г. Григориополя</t>
  </si>
  <si>
    <t>Государственная администрация Слободзейского района и г. Слободзеи</t>
  </si>
  <si>
    <t>Государственная администрация Дубоссарского района и г. Дубоссары</t>
  </si>
  <si>
    <t>Сумма, руб.</t>
  </si>
  <si>
    <t>Государственная служба по спорту Приднестровской Молдавской Республики</t>
  </si>
  <si>
    <t xml:space="preserve">Государственная администрация г. Тирасполя и г. Днестровска (г. Тирасполь) </t>
  </si>
  <si>
    <t xml:space="preserve">Государственная администрация г. Тирасполя и г. Днестровска (г. Днестровск) </t>
  </si>
  <si>
    <t>Министерство внутренних дел Приднестровской Молдавской Республики</t>
  </si>
  <si>
    <t>РАСХОДЫ - государственная поддержка молодых семей на цели приобретения жилья молодым семьям, ВСЕГО, в том числе:</t>
  </si>
  <si>
    <t>"О республиканском бюджете на 2024 год"</t>
  </si>
  <si>
    <t>Основные характеристики, источники формирования и направления расходования средств Фонда поддержки молодежи Приднестровской Молдавской Республики на 2024 год</t>
  </si>
  <si>
    <t>Приложение № 2.8</t>
  </si>
  <si>
    <t xml:space="preserve">Министерство финансов Приднестровской Молдавской Республики </t>
  </si>
  <si>
    <t>2.16</t>
  </si>
  <si>
    <t xml:space="preserve">Аппарат Правительства Приднестровской Молдавской Республики </t>
  </si>
  <si>
    <t xml:space="preserve">Министерство государственной безопасности Приднестровской Молдавской Республики </t>
  </si>
  <si>
    <t xml:space="preserve">Государственная служба охраны Приднестровской Молдавской Республики </t>
  </si>
  <si>
    <t>к Закону Приднестровской Молдавской Республики</t>
  </si>
  <si>
    <t>ДОХОДЫ ВСЕГО, в том числе:</t>
  </si>
  <si>
    <t xml:space="preserve">        Примечание.</t>
  </si>
  <si>
    <t>ОСТАТОК средств Фонда поддержки молодежи Приднестровской Молдавской Республики по состоянию на 01.01.2024 г.</t>
  </si>
  <si>
    <t>3.1</t>
  </si>
  <si>
    <t>3.2</t>
  </si>
  <si>
    <t>3.3</t>
  </si>
  <si>
    <t>3.4</t>
  </si>
  <si>
    <t>3.5</t>
  </si>
  <si>
    <t>3.6</t>
  </si>
  <si>
    <t>3.7</t>
  </si>
  <si>
    <t>3.8</t>
  </si>
  <si>
    <t>3.9</t>
  </si>
  <si>
    <t>3.10</t>
  </si>
  <si>
    <t>3.11</t>
  </si>
  <si>
    <t>3.12</t>
  </si>
  <si>
    <t>3.13</t>
  </si>
  <si>
    <t>3.14</t>
  </si>
  <si>
    <t>3.15</t>
  </si>
  <si>
    <t>3.17</t>
  </si>
  <si>
    <t>3.18</t>
  </si>
  <si>
    <t>3.19</t>
  </si>
  <si>
    <t>3.20</t>
  </si>
  <si>
    <t>На покрытие дефицита республиканского бюджета</t>
  </si>
  <si>
    <t>"О внесении изменений и дополнений</t>
  </si>
  <si>
    <t xml:space="preserve">в Закон Приднестровской Молдавской Республики </t>
  </si>
  <si>
    <t>Приложение № 9</t>
  </si>
  <si>
    <t xml:space="preserve">Верховный Совет Приднестровской Молдавской Республики </t>
  </si>
  <si>
    <t>1</t>
  </si>
  <si>
    <t>2</t>
  </si>
  <si>
    <t>3</t>
  </si>
  <si>
    <t>4</t>
  </si>
  <si>
    <t>Государственная служба судебных исполнителей Министерства юстиции Приднестровской Молдавской Республики</t>
  </si>
  <si>
    <t xml:space="preserve">        В целях эффективного освоения утвержденных средств Фонда поддержки молодежи Приднестровской Молдавской Республики разрешить исполнительному органу государственной власти, в ведении которого находятся вопросы исполнения республиканского бюджета, на основании обоснованных обращений исполнительных органов государственной власти, предоставляющих государственную субсидию и ответственных за реализацию Закона Приднестровской Молдавской Республики  "О государственной поддержке молодых семей по приобретению жилья", согласованных Правительством Приднестровской Молдавской Республики, производить перераспределение денежных средств между исполнительными органами государственной власти, предоставляющими государственную субсидию,  в рамках утвержденных настоящим Приложением направлений в пределах общей суммы, не превышающей размер, утвержденный  настоящим Законом</t>
  </si>
  <si>
    <t>Следственный комитет Приднестровской Молдавской Республики</t>
  </si>
  <si>
    <t>3.21</t>
  </si>
  <si>
    <t>Отчисления от единого таможенного платежа в размере с 1 января по 31 октября 2024 года  - 1 %,  с 1 ноября по 30 ноября 2024 года  - 0,15 %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</si>
</sst>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 _₽_-;\-* #,##0.00\ _₽_-;_-* &quot;-&quot;??\ _₽_-;_-@_-"/>
  </numFmts>
  <fonts count="1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Times New Roman"/>
      <family val="1"/>
      <charset val="204"/>
    </font>
    <font>
      <sz val="8"/>
      <name val="Calibri"/>
      <family val="2"/>
      <scheme val="minor"/>
    </font>
    <font>
      <sz val="10"/>
      <name val="Arial Cyr"/>
      <charset val="204"/>
    </font>
    <font>
      <sz val="12"/>
      <color theme="1"/>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164" fontId="4" fillId="0" borderId="0" applyFont="0" applyFill="0" applyBorder="0" applyAlignment="0" applyProtection="0"/>
    <xf numFmtId="0" fontId="3" fillId="0" borderId="0"/>
    <xf numFmtId="0" fontId="2" fillId="0" borderId="0"/>
    <xf numFmtId="43" fontId="4" fillId="0" borderId="0" applyFont="0" applyFill="0" applyBorder="0" applyAlignment="0" applyProtection="0"/>
    <xf numFmtId="0" fontId="7" fillId="0" borderId="0"/>
    <xf numFmtId="0" fontId="1" fillId="0" borderId="0"/>
    <xf numFmtId="0" fontId="1" fillId="0" borderId="0"/>
    <xf numFmtId="43" fontId="4" fillId="0" borderId="0" applyFont="0" applyFill="0" applyBorder="0" applyAlignment="0" applyProtection="0"/>
  </cellStyleXfs>
  <cellXfs count="38">
    <xf numFmtId="0" fontId="0" fillId="0" borderId="0" xfId="0"/>
    <xf numFmtId="0" fontId="5" fillId="0" borderId="0" xfId="0" applyFont="1"/>
    <xf numFmtId="3" fontId="5" fillId="0" borderId="0" xfId="0" applyNumberFormat="1" applyFont="1"/>
    <xf numFmtId="0" fontId="5" fillId="0" borderId="0" xfId="0" applyFont="1" applyFill="1"/>
    <xf numFmtId="0" fontId="5" fillId="0" borderId="0" xfId="0" applyFont="1"/>
    <xf numFmtId="0" fontId="8" fillId="0" borderId="0" xfId="0" applyFont="1"/>
    <xf numFmtId="0" fontId="9" fillId="0" borderId="0" xfId="0" applyFont="1" applyFill="1" applyAlignment="1">
      <alignment horizontal="right"/>
    </xf>
    <xf numFmtId="0" fontId="8" fillId="0" borderId="0" xfId="0" applyFont="1" applyFill="1"/>
    <xf numFmtId="0" fontId="9" fillId="0" borderId="0" xfId="0" applyFont="1" applyAlignment="1">
      <alignment horizontal="right" wrapText="1"/>
    </xf>
    <xf numFmtId="0" fontId="10" fillId="0" borderId="0" xfId="0" applyFont="1" applyAlignment="1">
      <alignment horizontal="center" wrapText="1"/>
    </xf>
    <xf numFmtId="0" fontId="10" fillId="0" borderId="0" xfId="0" applyFont="1" applyFill="1" applyAlignment="1">
      <alignment horizontal="center" wrapText="1"/>
    </xf>
    <xf numFmtId="4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Border="1" applyAlignment="1">
      <alignment horizontal="left" vertical="center" wrapText="1"/>
    </xf>
    <xf numFmtId="3" fontId="11" fillId="0" borderId="1" xfId="0" applyNumberFormat="1" applyFont="1" applyFill="1" applyBorder="1" applyAlignment="1">
      <alignment horizontal="right" vertical="center" wrapText="1"/>
    </xf>
    <xf numFmtId="0" fontId="9" fillId="2" borderId="1" xfId="0" applyFont="1" applyFill="1" applyBorder="1" applyAlignment="1">
      <alignment horizontal="left"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3" fontId="9" fillId="0" borderId="1" xfId="0" applyNumberFormat="1" applyFont="1" applyFill="1" applyBorder="1" applyAlignment="1">
      <alignment horizontal="right" vertical="center" wrapText="1"/>
    </xf>
    <xf numFmtId="49" fontId="11" fillId="0" borderId="0" xfId="0" applyNumberFormat="1" applyFont="1" applyFill="1" applyBorder="1" applyAlignment="1">
      <alignment horizontal="center" vertical="center" wrapText="1"/>
    </xf>
    <xf numFmtId="3" fontId="11" fillId="0" borderId="0" xfId="0" applyNumberFormat="1" applyFont="1" applyFill="1" applyBorder="1" applyAlignment="1">
      <alignment horizontal="left" vertical="center" wrapText="1"/>
    </xf>
    <xf numFmtId="3" fontId="11" fillId="0" borderId="0" xfId="0" applyNumberFormat="1" applyFont="1" applyFill="1" applyBorder="1"/>
    <xf numFmtId="49"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3" fontId="10" fillId="0" borderId="1" xfId="0" applyNumberFormat="1" applyFont="1" applyFill="1" applyBorder="1" applyAlignment="1">
      <alignment horizontal="right" vertical="center" wrapText="1"/>
    </xf>
    <xf numFmtId="3" fontId="10" fillId="0" borderId="1" xfId="0" applyNumberFormat="1" applyFont="1" applyBorder="1" applyAlignment="1">
      <alignment horizontal="left" vertical="center" wrapText="1"/>
    </xf>
    <xf numFmtId="49" fontId="9" fillId="0" borderId="2" xfId="0" applyNumberFormat="1" applyFont="1" applyBorder="1" applyAlignment="1">
      <alignment horizontal="center" vertical="center" wrapText="1"/>
    </xf>
    <xf numFmtId="0" fontId="9" fillId="0" borderId="2" xfId="0" applyFont="1" applyBorder="1" applyAlignment="1">
      <alignment horizontal="justify" vertical="center" wrapText="1"/>
    </xf>
    <xf numFmtId="3" fontId="9" fillId="0" borderId="2" xfId="0" applyNumberFormat="1" applyFont="1" applyBorder="1" applyAlignment="1">
      <alignment horizontal="right" vertical="center" wrapText="1"/>
    </xf>
    <xf numFmtId="49"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left" vertical="center" wrapText="1"/>
    </xf>
    <xf numFmtId="3" fontId="10" fillId="0" borderId="1" xfId="0" applyNumberFormat="1" applyFont="1" applyFill="1" applyBorder="1"/>
    <xf numFmtId="0" fontId="10" fillId="0" borderId="0" xfId="0" applyFont="1" applyAlignment="1">
      <alignment horizontal="center" vertical="center" wrapText="1"/>
    </xf>
    <xf numFmtId="0" fontId="8" fillId="0" borderId="0" xfId="0" applyFont="1" applyAlignment="1">
      <alignment horizontal="justify" vertical="distributed" wrapText="1"/>
    </xf>
    <xf numFmtId="0" fontId="8" fillId="0" borderId="0" xfId="0" applyFont="1" applyAlignment="1">
      <alignment horizontal="left"/>
    </xf>
    <xf numFmtId="0" fontId="8" fillId="0" borderId="0" xfId="0" applyFont="1" applyFill="1" applyAlignment="1">
      <alignment horizontal="right"/>
    </xf>
    <xf numFmtId="0" fontId="8" fillId="0" borderId="0" xfId="0" applyFont="1" applyAlignment="1">
      <alignment horizontal="right"/>
    </xf>
  </cellXfs>
  <cellStyles count="9">
    <cellStyle name="Обычный" xfId="0" builtinId="0"/>
    <cellStyle name="Обычный 2" xfId="2"/>
    <cellStyle name="Обычный 2 2" xfId="3"/>
    <cellStyle name="Обычный 2 2 2" xfId="7"/>
    <cellStyle name="Обычный 2 3" xfId="6"/>
    <cellStyle name="Обычный 3" xfId="5"/>
    <cellStyle name="Финансовый 2" xfId="1"/>
    <cellStyle name="Финансовый 3" xfId="4"/>
    <cellStyle name="Финансовый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abSelected="1" view="pageBreakPreview" zoomScaleNormal="100" zoomScaleSheetLayoutView="100" workbookViewId="0">
      <pane xSplit="3" ySplit="14" topLeftCell="D15" activePane="bottomRight" state="frozenSplit"/>
      <selection pane="topRight" activeCell="K1" sqref="K1"/>
      <selection pane="bottomLeft" activeCell="A13" sqref="A13"/>
      <selection pane="bottomRight" activeCell="B7" sqref="B7:C11"/>
    </sheetView>
  </sheetViews>
  <sheetFormatPr defaultColWidth="9.109375" defaultRowHeight="13.2" x14ac:dyDescent="0.25"/>
  <cols>
    <col min="1" max="1" width="6.88671875" style="1" customWidth="1"/>
    <col min="2" max="2" width="78.5546875" style="1" customWidth="1"/>
    <col min="3" max="3" width="14.33203125" style="3" customWidth="1"/>
    <col min="4" max="16384" width="9.109375" style="1"/>
  </cols>
  <sheetData>
    <row r="1" spans="1:3" s="4" customFormat="1" ht="15.6" hidden="1" x14ac:dyDescent="0.3">
      <c r="A1" s="5"/>
      <c r="B1" s="5"/>
      <c r="C1" s="6" t="s">
        <v>52</v>
      </c>
    </row>
    <row r="2" spans="1:3" s="4" customFormat="1" ht="15.6" hidden="1" x14ac:dyDescent="0.3">
      <c r="A2" s="5"/>
      <c r="B2" s="5"/>
      <c r="C2" s="6" t="s">
        <v>26</v>
      </c>
    </row>
    <row r="3" spans="1:3" s="4" customFormat="1" ht="15.6" hidden="1" x14ac:dyDescent="0.3">
      <c r="A3" s="5"/>
      <c r="B3" s="37" t="s">
        <v>50</v>
      </c>
      <c r="C3" s="37"/>
    </row>
    <row r="4" spans="1:3" s="4" customFormat="1" ht="14.4" hidden="1" customHeight="1" x14ac:dyDescent="0.3">
      <c r="A4" s="5"/>
      <c r="B4" s="36" t="s">
        <v>51</v>
      </c>
      <c r="C4" s="36"/>
    </row>
    <row r="5" spans="1:3" s="4" customFormat="1" ht="15.6" hidden="1" x14ac:dyDescent="0.3">
      <c r="A5" s="5"/>
      <c r="B5" s="5"/>
      <c r="C5" s="6" t="s">
        <v>18</v>
      </c>
    </row>
    <row r="6" spans="1:3" s="4" customFormat="1" ht="15" hidden="1" customHeight="1" x14ac:dyDescent="0.3">
      <c r="A6" s="5"/>
      <c r="B6" s="5"/>
      <c r="C6" s="7"/>
    </row>
    <row r="7" spans="1:3" s="4" customFormat="1" ht="10.8" customHeight="1" x14ac:dyDescent="0.3">
      <c r="A7" s="5"/>
      <c r="B7" s="5"/>
      <c r="C7" s="7"/>
    </row>
    <row r="8" spans="1:3" ht="15.6" x14ac:dyDescent="0.3">
      <c r="A8" s="5"/>
      <c r="B8" s="5"/>
      <c r="C8" s="6" t="s">
        <v>20</v>
      </c>
    </row>
    <row r="9" spans="1:3" ht="15.6" x14ac:dyDescent="0.3">
      <c r="A9" s="5"/>
      <c r="B9" s="5"/>
      <c r="C9" s="6" t="s">
        <v>26</v>
      </c>
    </row>
    <row r="10" spans="1:3" ht="15.6" x14ac:dyDescent="0.3">
      <c r="A10" s="5"/>
      <c r="B10" s="8"/>
      <c r="C10" s="6" t="s">
        <v>18</v>
      </c>
    </row>
    <row r="11" spans="1:3" ht="10.8" customHeight="1" x14ac:dyDescent="0.3">
      <c r="A11" s="5"/>
      <c r="B11" s="8"/>
      <c r="C11" s="6"/>
    </row>
    <row r="12" spans="1:3" ht="43.8" customHeight="1" x14ac:dyDescent="0.25">
      <c r="A12" s="33" t="s">
        <v>19</v>
      </c>
      <c r="B12" s="33"/>
      <c r="C12" s="33"/>
    </row>
    <row r="13" spans="1:3" ht="15.6" x14ac:dyDescent="0.3">
      <c r="A13" s="9"/>
      <c r="B13" s="9"/>
      <c r="C13" s="10"/>
    </row>
    <row r="14" spans="1:3" ht="37.200000000000003" customHeight="1" x14ac:dyDescent="0.25">
      <c r="A14" s="11" t="s">
        <v>0</v>
      </c>
      <c r="B14" s="12" t="s">
        <v>1</v>
      </c>
      <c r="C14" s="13" t="s">
        <v>12</v>
      </c>
    </row>
    <row r="15" spans="1:3" ht="30" customHeight="1" x14ac:dyDescent="0.25">
      <c r="A15" s="11" t="s">
        <v>54</v>
      </c>
      <c r="B15" s="14" t="s">
        <v>29</v>
      </c>
      <c r="C15" s="15">
        <v>18410245</v>
      </c>
    </row>
    <row r="16" spans="1:3" s="4" customFormat="1" ht="10.199999999999999" customHeight="1" x14ac:dyDescent="0.25">
      <c r="A16" s="23"/>
      <c r="B16" s="24"/>
      <c r="C16" s="25"/>
    </row>
    <row r="17" spans="1:4" ht="15.6" x14ac:dyDescent="0.25">
      <c r="A17" s="23" t="s">
        <v>55</v>
      </c>
      <c r="B17" s="26" t="s">
        <v>27</v>
      </c>
      <c r="C17" s="25">
        <f>C18</f>
        <v>7692113</v>
      </c>
    </row>
    <row r="18" spans="1:4" ht="31.2" x14ac:dyDescent="0.25">
      <c r="A18" s="23"/>
      <c r="B18" s="16" t="s">
        <v>62</v>
      </c>
      <c r="C18" s="19">
        <f>10583290-1352514-1538663</f>
        <v>7692113</v>
      </c>
    </row>
    <row r="19" spans="1:4" ht="15.6" x14ac:dyDescent="0.25">
      <c r="A19" s="23"/>
      <c r="B19" s="26"/>
      <c r="C19" s="25"/>
    </row>
    <row r="20" spans="1:4" ht="31.2" x14ac:dyDescent="0.25">
      <c r="A20" s="23" t="s">
        <v>56</v>
      </c>
      <c r="B20" s="26" t="s">
        <v>17</v>
      </c>
      <c r="C20" s="25">
        <f>SUM(C21:C41)</f>
        <v>9044627</v>
      </c>
    </row>
    <row r="21" spans="1:4" ht="16.95" customHeight="1" x14ac:dyDescent="0.25">
      <c r="A21" s="17" t="s">
        <v>30</v>
      </c>
      <c r="B21" s="18" t="s">
        <v>53</v>
      </c>
      <c r="C21" s="19">
        <f>152440-21976</f>
        <v>130464</v>
      </c>
    </row>
    <row r="22" spans="1:4" ht="16.95" customHeight="1" x14ac:dyDescent="0.25">
      <c r="A22" s="17" t="s">
        <v>31</v>
      </c>
      <c r="B22" s="18" t="s">
        <v>23</v>
      </c>
      <c r="C22" s="19">
        <f>147288-147288</f>
        <v>0</v>
      </c>
    </row>
    <row r="23" spans="1:4" ht="16.95" customHeight="1" x14ac:dyDescent="0.25">
      <c r="A23" s="17" t="s">
        <v>32</v>
      </c>
      <c r="B23" s="18" t="s">
        <v>2</v>
      </c>
      <c r="C23" s="19">
        <v>1457035</v>
      </c>
    </row>
    <row r="24" spans="1:4" ht="16.95" customHeight="1" x14ac:dyDescent="0.25">
      <c r="A24" s="17" t="s">
        <v>33</v>
      </c>
      <c r="B24" s="18" t="s">
        <v>16</v>
      </c>
      <c r="C24" s="19">
        <v>902184</v>
      </c>
    </row>
    <row r="25" spans="1:4" ht="16.95" customHeight="1" x14ac:dyDescent="0.25">
      <c r="A25" s="17" t="s">
        <v>34</v>
      </c>
      <c r="B25" s="18" t="s">
        <v>3</v>
      </c>
      <c r="C25" s="19">
        <v>1691110</v>
      </c>
    </row>
    <row r="26" spans="1:4" ht="31.2" x14ac:dyDescent="0.25">
      <c r="A26" s="17" t="s">
        <v>35</v>
      </c>
      <c r="B26" s="18" t="s">
        <v>24</v>
      </c>
      <c r="C26" s="19">
        <f>896530-30226</f>
        <v>866304</v>
      </c>
    </row>
    <row r="27" spans="1:4" ht="16.2" customHeight="1" x14ac:dyDescent="0.25">
      <c r="A27" s="17" t="s">
        <v>36</v>
      </c>
      <c r="B27" s="18" t="s">
        <v>21</v>
      </c>
      <c r="C27" s="19">
        <f>457321-406143</f>
        <v>51178</v>
      </c>
      <c r="D27" s="2"/>
    </row>
    <row r="28" spans="1:4" ht="16.2" customHeight="1" x14ac:dyDescent="0.25">
      <c r="A28" s="17" t="s">
        <v>37</v>
      </c>
      <c r="B28" s="18" t="s">
        <v>5</v>
      </c>
      <c r="C28" s="19">
        <f>296704-5401</f>
        <v>291303</v>
      </c>
      <c r="D28" s="2"/>
    </row>
    <row r="29" spans="1:4" ht="16.2" customHeight="1" x14ac:dyDescent="0.25">
      <c r="A29" s="17" t="s">
        <v>38</v>
      </c>
      <c r="B29" s="18" t="s">
        <v>25</v>
      </c>
      <c r="C29" s="19">
        <f>586308-145193</f>
        <v>441115</v>
      </c>
      <c r="D29" s="2"/>
    </row>
    <row r="30" spans="1:4" ht="31.2" x14ac:dyDescent="0.25">
      <c r="A30" s="17" t="s">
        <v>39</v>
      </c>
      <c r="B30" s="18" t="s">
        <v>4</v>
      </c>
      <c r="C30" s="19">
        <f>777869-203689</f>
        <v>574180</v>
      </c>
    </row>
    <row r="31" spans="1:4" ht="31.2" x14ac:dyDescent="0.25">
      <c r="A31" s="17" t="s">
        <v>40</v>
      </c>
      <c r="B31" s="18" t="s">
        <v>58</v>
      </c>
      <c r="C31" s="19">
        <v>97405</v>
      </c>
    </row>
    <row r="32" spans="1:4" ht="17.399999999999999" customHeight="1" x14ac:dyDescent="0.25">
      <c r="A32" s="17" t="s">
        <v>41</v>
      </c>
      <c r="B32" s="18" t="s">
        <v>13</v>
      </c>
      <c r="C32" s="19">
        <f>122655-10518</f>
        <v>112137</v>
      </c>
    </row>
    <row r="33" spans="1:4" ht="17.399999999999999" customHeight="1" x14ac:dyDescent="0.25">
      <c r="A33" s="17" t="s">
        <v>42</v>
      </c>
      <c r="B33" s="18" t="s">
        <v>14</v>
      </c>
      <c r="C33" s="19">
        <v>826157</v>
      </c>
    </row>
    <row r="34" spans="1:4" ht="15.6" x14ac:dyDescent="0.25">
      <c r="A34" s="17" t="s">
        <v>43</v>
      </c>
      <c r="B34" s="18" t="s">
        <v>15</v>
      </c>
      <c r="C34" s="19">
        <v>22656</v>
      </c>
    </row>
    <row r="35" spans="1:4" ht="17.399999999999999" customHeight="1" x14ac:dyDescent="0.25">
      <c r="A35" s="17" t="s">
        <v>44</v>
      </c>
      <c r="B35" s="18" t="s">
        <v>6</v>
      </c>
      <c r="C35" s="19">
        <v>408475</v>
      </c>
    </row>
    <row r="36" spans="1:4" ht="16.95" customHeight="1" x14ac:dyDescent="0.25">
      <c r="A36" s="17" t="s">
        <v>22</v>
      </c>
      <c r="B36" s="18" t="s">
        <v>10</v>
      </c>
      <c r="C36" s="19">
        <f>575208-270280</f>
        <v>304928</v>
      </c>
    </row>
    <row r="37" spans="1:4" ht="16.95" customHeight="1" x14ac:dyDescent="0.25">
      <c r="A37" s="17" t="s">
        <v>45</v>
      </c>
      <c r="B37" s="18" t="s">
        <v>7</v>
      </c>
      <c r="C37" s="19">
        <f>179568-54575</f>
        <v>124993</v>
      </c>
    </row>
    <row r="38" spans="1:4" ht="16.95" customHeight="1" x14ac:dyDescent="0.25">
      <c r="A38" s="17" t="s">
        <v>46</v>
      </c>
      <c r="B38" s="18" t="s">
        <v>8</v>
      </c>
      <c r="C38" s="19">
        <f>119777-82085</f>
        <v>37692</v>
      </c>
    </row>
    <row r="39" spans="1:4" ht="16.95" customHeight="1" x14ac:dyDescent="0.25">
      <c r="A39" s="17" t="s">
        <v>47</v>
      </c>
      <c r="B39" s="18" t="s">
        <v>11</v>
      </c>
      <c r="C39" s="19">
        <f>678588-154151</f>
        <v>524437</v>
      </c>
      <c r="D39" s="2"/>
    </row>
    <row r="40" spans="1:4" ht="31.2" x14ac:dyDescent="0.25">
      <c r="A40" s="17" t="s">
        <v>48</v>
      </c>
      <c r="B40" s="18" t="s">
        <v>9</v>
      </c>
      <c r="C40" s="19">
        <f>112503-1879</f>
        <v>110624</v>
      </c>
    </row>
    <row r="41" spans="1:4" s="4" customFormat="1" ht="15.6" x14ac:dyDescent="0.25">
      <c r="A41" s="27" t="s">
        <v>61</v>
      </c>
      <c r="B41" s="28" t="s">
        <v>60</v>
      </c>
      <c r="C41" s="29">
        <f>75509-5259</f>
        <v>70250</v>
      </c>
    </row>
    <row r="42" spans="1:4" ht="15.6" x14ac:dyDescent="0.3">
      <c r="A42" s="30" t="s">
        <v>57</v>
      </c>
      <c r="B42" s="31" t="s">
        <v>49</v>
      </c>
      <c r="C42" s="32">
        <f>C15+C17-C20</f>
        <v>17057731</v>
      </c>
    </row>
    <row r="43" spans="1:4" s="4" customFormat="1" ht="15.6" x14ac:dyDescent="0.3">
      <c r="A43" s="20"/>
      <c r="B43" s="21"/>
      <c r="C43" s="22"/>
    </row>
    <row r="44" spans="1:4" ht="14.4" customHeight="1" x14ac:dyDescent="0.3">
      <c r="A44" s="35" t="s">
        <v>28</v>
      </c>
      <c r="B44" s="35"/>
      <c r="C44" s="7"/>
    </row>
    <row r="45" spans="1:4" ht="176.25" customHeight="1" x14ac:dyDescent="0.25">
      <c r="A45" s="34" t="s">
        <v>59</v>
      </c>
      <c r="B45" s="34"/>
      <c r="C45" s="34"/>
    </row>
    <row r="46" spans="1:4" ht="18.600000000000001" customHeight="1" x14ac:dyDescent="0.3">
      <c r="A46" s="5"/>
      <c r="B46" s="5"/>
      <c r="C46" s="7"/>
    </row>
    <row r="47" spans="1:4" ht="15.6" x14ac:dyDescent="0.3">
      <c r="A47" s="5"/>
      <c r="B47" s="5"/>
      <c r="C47" s="7"/>
    </row>
    <row r="48" spans="1:4" ht="15.6" x14ac:dyDescent="0.3">
      <c r="A48" s="5"/>
      <c r="B48" s="5"/>
      <c r="C48" s="7"/>
    </row>
    <row r="49" spans="1:3" ht="15.6" x14ac:dyDescent="0.3">
      <c r="A49" s="5"/>
      <c r="B49" s="5"/>
      <c r="C49" s="7"/>
    </row>
    <row r="50" spans="1:3" ht="15.6" x14ac:dyDescent="0.3">
      <c r="A50" s="5"/>
      <c r="B50" s="5"/>
      <c r="C50" s="7"/>
    </row>
  </sheetData>
  <mergeCells count="5">
    <mergeCell ref="A12:C12"/>
    <mergeCell ref="A45:C45"/>
    <mergeCell ref="A44:B44"/>
    <mergeCell ref="B4:C4"/>
    <mergeCell ref="B3:C3"/>
  </mergeCells>
  <phoneticPr fontId="6" type="noConversion"/>
  <printOptions horizontalCentered="1"/>
  <pageMargins left="0.78740157480314965" right="0.39370078740157483" top="0.59055118110236227" bottom="0.39370078740157483" header="0" footer="0"/>
  <pageSetup paperSize="9" scale="74" firstPageNumber="99" orientation="portrait" useFirstPageNumber="1"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2.8 (1492)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Мога Лариса</dc:creator>
  <cp:lastModifiedBy>Шеремет Наталья Николаевна</cp:lastModifiedBy>
  <cp:lastPrinted>2024-12-05T14:01:17Z</cp:lastPrinted>
  <dcterms:created xsi:type="dcterms:W3CDTF">2020-07-08T07:52:33Z</dcterms:created>
  <dcterms:modified xsi:type="dcterms:W3CDTF">2024-12-12T09:43:29Z</dcterms:modified>
</cp:coreProperties>
</file>